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11640"/>
  </bookViews>
  <sheets>
    <sheet name="2019" sheetId="2" r:id="rId1"/>
    <sheet name="Лист2" sheetId="3" r:id="rId2"/>
  </sheets>
  <calcPr calcId="145621"/>
</workbook>
</file>

<file path=xl/calcChain.xml><?xml version="1.0" encoding="utf-8"?>
<calcChain xmlns="http://schemas.openxmlformats.org/spreadsheetml/2006/main">
  <c r="C11" i="2" l="1"/>
  <c r="I9" i="2"/>
  <c r="I7" i="2"/>
  <c r="I5" i="2"/>
  <c r="G9" i="2"/>
  <c r="G7" i="2"/>
  <c r="G5" i="2"/>
  <c r="E6" i="2"/>
  <c r="E8" i="2"/>
  <c r="E10" i="2"/>
  <c r="D6" i="2"/>
  <c r="D8" i="2"/>
  <c r="D10" i="2"/>
  <c r="I11" i="2"/>
  <c r="I10" i="2" s="1"/>
  <c r="H11" i="2"/>
  <c r="H10" i="2" s="1"/>
  <c r="G11" i="2"/>
  <c r="G10" i="2" s="1"/>
  <c r="F11" i="2"/>
  <c r="F10" i="2" s="1"/>
  <c r="E11" i="2"/>
  <c r="E5" i="2" s="1"/>
  <c r="C5" i="2"/>
  <c r="D11" i="2"/>
  <c r="D5" i="2" s="1"/>
  <c r="C10" i="2" l="1"/>
  <c r="C8" i="2"/>
  <c r="C6" i="2"/>
  <c r="F5" i="2"/>
  <c r="F7" i="2"/>
  <c r="F9" i="2"/>
  <c r="H5" i="2"/>
  <c r="H7" i="2"/>
  <c r="H9" i="2"/>
  <c r="C9" i="2"/>
  <c r="C7" i="2"/>
  <c r="D9" i="2"/>
  <c r="D7" i="2"/>
  <c r="E9" i="2"/>
  <c r="E7" i="2"/>
  <c r="F6" i="2"/>
  <c r="F8" i="2"/>
  <c r="G6" i="2"/>
  <c r="G8" i="2"/>
  <c r="H6" i="2"/>
  <c r="H8" i="2"/>
  <c r="I6" i="2"/>
  <c r="I8" i="2"/>
</calcChain>
</file>

<file path=xl/sharedStrings.xml><?xml version="1.0" encoding="utf-8"?>
<sst xmlns="http://schemas.openxmlformats.org/spreadsheetml/2006/main" count="20" uniqueCount="18">
  <si>
    <t>Наименование группы района</t>
  </si>
  <si>
    <t>Размер коэффициента</t>
  </si>
  <si>
    <t>Возраст</t>
  </si>
  <si>
    <t>от 0 до 1 года</t>
  </si>
  <si>
    <t>от 2 до 3 лет</t>
  </si>
  <si>
    <t>от 3 до 6 лет</t>
  </si>
  <si>
    <t>старше 6 лет</t>
  </si>
  <si>
    <t xml:space="preserve">мальчики </t>
  </si>
  <si>
    <t>девочки</t>
  </si>
  <si>
    <t>первая группа: Туруханский район, Таймырский Долгано-Ненецкий муницип. район, Эвенкийский муницип. район</t>
  </si>
  <si>
    <t>вторая группа: Северо-Енисейский район, г. Норильск</t>
  </si>
  <si>
    <r>
      <t>пятая группа: г. Енисейск,</t>
    </r>
    <r>
      <rPr>
        <i/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Богучанский район</t>
    </r>
  </si>
  <si>
    <t>шестая группа: г. Лесосибирск, Кежемский район</t>
  </si>
  <si>
    <t>третья группа: 
Енисейский район</t>
  </si>
  <si>
    <t>четвертая группа: 
Мотыгинский район</t>
  </si>
  <si>
    <t>седьмая группа: 
остальные районы края</t>
  </si>
  <si>
    <t>Размеры денежных средств опекунам (попечителям), приемным родителям (родителю) на приобретение продуктов питания, одежды, обуви, мягкого инвентаря для детей-сирот и детей, оставшихся без попечения родителей, переданных под опеку (попечительство), в приемную семью, с 01.01.2020 (2019*1,039)</t>
  </si>
  <si>
    <t>от 1 года 
до 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</si>
</sst>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E3" sqref="E3:E4"/>
    </sheetView>
  </sheetViews>
  <sheetFormatPr defaultRowHeight="15" x14ac:dyDescent="0.25"/>
  <cols>
    <col min="1" max="1" width="33.85546875" customWidth="1"/>
    <col min="2" max="2" width="9.42578125" customWidth="1"/>
    <col min="3" max="3" width="13.28515625" customWidth="1"/>
    <col min="4" max="4" width="12.7109375" customWidth="1"/>
    <col min="5" max="5" width="12.85546875" customWidth="1"/>
    <col min="6" max="6" width="13" customWidth="1"/>
    <col min="7" max="7" width="13.28515625" customWidth="1"/>
    <col min="8" max="8" width="12.7109375" customWidth="1"/>
    <col min="9" max="9" width="13.28515625" customWidth="1"/>
  </cols>
  <sheetData>
    <row r="1" spans="1:9" ht="53.25" customHeight="1" x14ac:dyDescent="0.25">
      <c r="A1" s="5" t="s">
        <v>16</v>
      </c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6" t="s">
        <v>0</v>
      </c>
      <c r="B2" s="6" t="s">
        <v>1</v>
      </c>
      <c r="C2" s="9" t="s">
        <v>2</v>
      </c>
      <c r="D2" s="10"/>
      <c r="E2" s="10"/>
      <c r="F2" s="10"/>
      <c r="G2" s="10"/>
      <c r="H2" s="10"/>
      <c r="I2" s="11"/>
    </row>
    <row r="3" spans="1:9" ht="15.75" x14ac:dyDescent="0.25">
      <c r="A3" s="7"/>
      <c r="B3" s="7"/>
      <c r="C3" s="6" t="s">
        <v>3</v>
      </c>
      <c r="D3" s="6" t="s">
        <v>17</v>
      </c>
      <c r="E3" s="6" t="s">
        <v>4</v>
      </c>
      <c r="F3" s="12" t="s">
        <v>5</v>
      </c>
      <c r="G3" s="13"/>
      <c r="H3" s="12" t="s">
        <v>6</v>
      </c>
      <c r="I3" s="13"/>
    </row>
    <row r="4" spans="1:9" ht="15.75" x14ac:dyDescent="0.25">
      <c r="A4" s="8"/>
      <c r="B4" s="8"/>
      <c r="C4" s="8"/>
      <c r="D4" s="8"/>
      <c r="E4" s="8"/>
      <c r="F4" s="2" t="s">
        <v>7</v>
      </c>
      <c r="G4" s="2" t="s">
        <v>8</v>
      </c>
      <c r="H4" s="2" t="s">
        <v>7</v>
      </c>
      <c r="I4" s="2" t="s">
        <v>8</v>
      </c>
    </row>
    <row r="5" spans="1:9" ht="63" x14ac:dyDescent="0.25">
      <c r="A5" s="3" t="s">
        <v>9</v>
      </c>
      <c r="B5" s="4">
        <v>2.0299999999999998</v>
      </c>
      <c r="C5" s="1">
        <f>ROUND(C11*2.03,2)</f>
        <v>15615.88</v>
      </c>
      <c r="D5" s="1">
        <f>ROUND(D11*2.03,2)</f>
        <v>16286.69</v>
      </c>
      <c r="E5" s="1">
        <f>ROUND(E11*2.03,2)</f>
        <v>18194.79</v>
      </c>
      <c r="F5" s="1">
        <f>ROUND(F11*2.03,2)</f>
        <v>22802.54</v>
      </c>
      <c r="G5" s="1">
        <f>ROUND(G11*2.03,2)</f>
        <v>22531.46</v>
      </c>
      <c r="H5" s="1">
        <f>ROUND(H11*2.03,2)</f>
        <v>28650.12</v>
      </c>
      <c r="I5" s="1">
        <f>ROUND(I11*2.03,2)</f>
        <v>29312.94</v>
      </c>
    </row>
    <row r="6" spans="1:9" ht="31.5" x14ac:dyDescent="0.25">
      <c r="A6" s="3" t="s">
        <v>10</v>
      </c>
      <c r="B6" s="4">
        <v>1.72</v>
      </c>
      <c r="C6" s="1">
        <f>ROUND(C11*1.72,2)</f>
        <v>13231.19</v>
      </c>
      <c r="D6" s="1">
        <f>ROUND(D11*1.72,2)</f>
        <v>13799.56</v>
      </c>
      <c r="E6" s="1">
        <f>ROUND(E11*1.72,2)</f>
        <v>15416.27</v>
      </c>
      <c r="F6" s="1">
        <f>ROUND(F11*1.72,2)</f>
        <v>19320.38</v>
      </c>
      <c r="G6" s="1">
        <f>ROUND(G11*1.72,2)</f>
        <v>19090.689999999999</v>
      </c>
      <c r="H6" s="1">
        <f>ROUND(H11*1.72,2)</f>
        <v>24274.98</v>
      </c>
      <c r="I6" s="1">
        <f>ROUND(I11*1.72,2)</f>
        <v>24836.58</v>
      </c>
    </row>
    <row r="7" spans="1:9" ht="31.5" x14ac:dyDescent="0.25">
      <c r="A7" s="3" t="s">
        <v>13</v>
      </c>
      <c r="B7" s="4">
        <v>1.51</v>
      </c>
      <c r="C7" s="1">
        <f>ROUND(C11*1.51,2)</f>
        <v>11615.75</v>
      </c>
      <c r="D7" s="1">
        <f>ROUND(D11*1.51,2)</f>
        <v>12114.73</v>
      </c>
      <c r="E7" s="1">
        <f>ROUND(E11*1.51,2)</f>
        <v>13534.05</v>
      </c>
      <c r="F7" s="1">
        <f>ROUND(F11*1.51,2)</f>
        <v>16961.5</v>
      </c>
      <c r="G7" s="1">
        <f>ROUND(G11*1.51,2)</f>
        <v>16759.849999999999</v>
      </c>
      <c r="H7" s="1">
        <f>ROUND(H11*1.51,2)</f>
        <v>21311.17</v>
      </c>
      <c r="I7" s="1">
        <f>ROUND(I11*1.51,2)</f>
        <v>21804.2</v>
      </c>
    </row>
    <row r="8" spans="1:9" ht="31.5" x14ac:dyDescent="0.25">
      <c r="A8" s="3" t="s">
        <v>14</v>
      </c>
      <c r="B8" s="4">
        <v>1.37</v>
      </c>
      <c r="C8" s="1">
        <f>ROUND(C11*1.37,2)</f>
        <v>10538.79</v>
      </c>
      <c r="D8" s="1">
        <f>ROUND(D11*1.37,2)</f>
        <v>10991.51</v>
      </c>
      <c r="E8" s="1">
        <f>ROUND(E11*1.37,2)</f>
        <v>12279.24</v>
      </c>
      <c r="F8" s="1">
        <f>ROUND(F11*1.37,2)</f>
        <v>15388.91</v>
      </c>
      <c r="G8" s="1">
        <f>ROUND(G11*1.37,2)</f>
        <v>15205.96</v>
      </c>
      <c r="H8" s="1">
        <f>ROUND(H11*1.37,2)</f>
        <v>19335.3</v>
      </c>
      <c r="I8" s="1">
        <f>ROUND(I11*1.37,2)</f>
        <v>19782.62</v>
      </c>
    </row>
    <row r="9" spans="1:9" ht="31.5" x14ac:dyDescent="0.25">
      <c r="A9" s="3" t="s">
        <v>11</v>
      </c>
      <c r="B9" s="4">
        <v>1.34</v>
      </c>
      <c r="C9" s="1">
        <f>ROUND(C11*1.34,2)</f>
        <v>10308.02</v>
      </c>
      <c r="D9" s="1">
        <f>ROUND(D11*1.34,2)</f>
        <v>10750.82</v>
      </c>
      <c r="E9" s="1">
        <f>ROUND(E11*1.34,2)</f>
        <v>12010.35</v>
      </c>
      <c r="F9" s="1">
        <f>ROUND(F11*1.34,2)</f>
        <v>15051.93</v>
      </c>
      <c r="G9" s="1">
        <f>ROUND(G11*1.34,2)</f>
        <v>14872.98</v>
      </c>
      <c r="H9" s="1">
        <f>ROUND(H11*1.34,2)</f>
        <v>18911.900000000001</v>
      </c>
      <c r="I9" s="1">
        <f>ROUND(I11*1.34,2)</f>
        <v>19349.43</v>
      </c>
    </row>
    <row r="10" spans="1:9" ht="31.5" x14ac:dyDescent="0.25">
      <c r="A10" s="3" t="s">
        <v>12</v>
      </c>
      <c r="B10" s="4">
        <v>1.17</v>
      </c>
      <c r="C10" s="1">
        <f>ROUND(C11*1.17,2)</f>
        <v>9000.2800000000007</v>
      </c>
      <c r="D10" s="1">
        <f>ROUND(D11*1.17,2)</f>
        <v>9386.91</v>
      </c>
      <c r="E10" s="1">
        <f>ROUND(E11*1.17,2)</f>
        <v>10486.65</v>
      </c>
      <c r="F10" s="1">
        <f>ROUND(F11*1.17,2)</f>
        <v>13142.35</v>
      </c>
      <c r="G10" s="1">
        <f>ROUND(G11*1.17,2)</f>
        <v>12986.11</v>
      </c>
      <c r="H10" s="1">
        <f>ROUND(H11*1.17,2)</f>
        <v>16512.63</v>
      </c>
      <c r="I10" s="1">
        <f>ROUND(I11*1.17,2)</f>
        <v>16894.650000000001</v>
      </c>
    </row>
    <row r="11" spans="1:9" ht="31.5" x14ac:dyDescent="0.25">
      <c r="A11" s="3" t="s">
        <v>15</v>
      </c>
      <c r="B11" s="4">
        <v>1</v>
      </c>
      <c r="C11" s="1">
        <f>ROUND(7403.8*1.039,2)</f>
        <v>7692.55</v>
      </c>
      <c r="D11" s="1">
        <f>ROUND(7721.85*1.039,2)</f>
        <v>8023</v>
      </c>
      <c r="E11" s="1">
        <f>ROUND(8626.52*1.039,2)</f>
        <v>8962.9500000000007</v>
      </c>
      <c r="F11" s="1">
        <f>ROUND(10811.15*1.039,2)</f>
        <v>11232.78</v>
      </c>
      <c r="G11" s="1">
        <f>ROUND(10682.62*1.039,2)</f>
        <v>11099.24</v>
      </c>
      <c r="H11" s="1">
        <f>ROUND(13583.6*1.039,2)</f>
        <v>14113.36</v>
      </c>
      <c r="I11" s="1">
        <f>ROUND(13897.85*1.039,2)</f>
        <v>14439.87</v>
      </c>
    </row>
  </sheetData>
  <mergeCells count="9">
    <mergeCell ref="A1:I1"/>
    <mergeCell ref="A2:A4"/>
    <mergeCell ref="B2:B4"/>
    <mergeCell ref="C2:I2"/>
    <mergeCell ref="C3:C4"/>
    <mergeCell ref="D3:D4"/>
    <mergeCell ref="E3:E4"/>
    <mergeCell ref="F3:G3"/>
    <mergeCell ref="H3:I3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Лист2</vt:lpstr>
    </vt:vector>
  </TitlesOfParts>
  <Company>Министерство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</dc:creator>
  <cp:lastModifiedBy>Дафт Екатерина Викторовна</cp:lastModifiedBy>
  <cp:lastPrinted>2020-01-28T04:47:47Z</cp:lastPrinted>
  <dcterms:created xsi:type="dcterms:W3CDTF">2014-01-13T06:22:44Z</dcterms:created>
  <dcterms:modified xsi:type="dcterms:W3CDTF">2020-01-28T04:50:11Z</dcterms:modified>
</cp:coreProperties>
</file>