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<sst xmlns="http://schemas.openxmlformats.org/spreadsheetml/2006/main" count="314" uniqueCount="201">
  <si>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</si>
  <si>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</si>
  <si>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</si>
  <si>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</si>
  <si>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</si>
  <si>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</si>
  <si>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</si>
  <si>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</si>
  <si>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</si>
  <si>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</si>
  <si>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</si>
  <si>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</si>
  <si>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</si>
  <si>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</si>
  <si>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</si>
  <si>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</si>
  <si>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</si>
  <si>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</si>
  <si>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</si>
  <si>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</si>
  <si>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</si>
  <si>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</si>
  <si>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</si>
  <si>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</si>
  <si>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</si>
  <si>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</si>
  <si>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</si>
  <si>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</si>
  <si>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</si>
  <si>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</si>
  <si>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</si>
  <si>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</si>
  <si>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</si>
  <si>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</si>
  <si>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</si>
  <si>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</si>
  <si>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</si>
  <si>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</si>
  <si>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</si>
  <si>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</si>
  <si>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</si>
  <si>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</si>
  <si>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</si>
  <si>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</si>
  <si>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</si>
  <si>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</si>
  <si>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</si>
  <si>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</si>
  <si>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</si>
  <si>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</si>
  <si>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</si>
  <si>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</si>
  <si>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</si>
  <si>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</si>
  <si>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</si>
  <si>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</si>
  <si>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</si>
  <si>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</si>
  <si>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</si>
  <si>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</si>
  <si>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</si>
  <si>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</si>
  <si>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</si>
  <si>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</si>
  <si>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</si>
  <si>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</si>
  <si>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</si>
  <si>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</si>
  <si>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</si>
  <si>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</si>
  <si>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</si>
  <si>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</si>
  <si>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</si>
  <si>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</si>
  <si>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</si>
  <si>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</si>
  <si>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</si>
  <si>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</si>
  <si>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</si>
  <si>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</si>
  <si>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</si>
  <si>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</si>
  <si>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</si>
  <si>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</si>
  <si>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</si>
  <si>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</si>
  <si>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</si>
  <si>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</si>
  <si>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</si>
  <si>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</si>
  <si>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</si>
  <si>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</si>
  <si>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</si>
  <si>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</si>
  <si>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</si>
  <si>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</si>
  <si>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</si>
  <si>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</si>
  <si>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</si>
  <si>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</si>
  <si>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</si>
  <si>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</si>
  <si>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</si>
  <si>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</si>
  <si>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</si>
  <si>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</si>
  <si>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</si>
  <si>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</si>
  <si>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</si>
  <si>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</si>
  <si>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</si>
  <si>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</si>
  <si>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</si>
  <si>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</si>
  <si>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</si>
  <si>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</si>
  <si>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</si>
  <si>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</si>
  <si>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</si>
  <si>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</si>
  <si>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</si>
  <si>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</si>
  <si>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</si>
  <si>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</si>
  <si>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</si>
  <si>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</si>
  <si>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</si>
  <si>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</si>
  <si>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</si>
  <si>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</si>
  <si>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м</t>
  </si>
  <si>
    <t>нет</t>
  </si>
  <si>
    <t>да</t>
  </si>
  <si>
    <t>победитель</t>
  </si>
  <si>
    <t>Фефелова</t>
  </si>
  <si>
    <t>Татьяна</t>
  </si>
  <si>
    <t>Александровна</t>
  </si>
  <si>
    <t>ж</t>
  </si>
  <si>
    <t>Воропаева Инна Леонидовна</t>
  </si>
  <si>
    <t>Вэнго</t>
  </si>
  <si>
    <t xml:space="preserve">Даниэла </t>
  </si>
  <si>
    <t>Петровна</t>
  </si>
  <si>
    <t>призер</t>
  </si>
  <si>
    <t xml:space="preserve">Ушаровская </t>
  </si>
  <si>
    <t>Алина</t>
  </si>
  <si>
    <t>Алексеевна</t>
  </si>
  <si>
    <t>Тэседо</t>
  </si>
  <si>
    <t>Никита</t>
  </si>
  <si>
    <t>Александрович</t>
  </si>
  <si>
    <t>Лырмина</t>
  </si>
  <si>
    <t>Евгеньевна</t>
  </si>
  <si>
    <t>Виктория</t>
  </si>
  <si>
    <t>Миллер</t>
  </si>
  <si>
    <t>Владимировна</t>
  </si>
  <si>
    <t>Савко</t>
  </si>
  <si>
    <t>Алена</t>
  </si>
  <si>
    <t>Дмитрий</t>
  </si>
  <si>
    <t>Горбович</t>
  </si>
  <si>
    <t>Марина</t>
  </si>
  <si>
    <t>Витальевна</t>
  </si>
  <si>
    <t>Алсу</t>
  </si>
  <si>
    <t>Олеговна</t>
  </si>
  <si>
    <t>Рагозина</t>
  </si>
  <si>
    <t>Павел</t>
  </si>
  <si>
    <t>Тапкин</t>
  </si>
  <si>
    <t>Пальчин</t>
  </si>
  <si>
    <t>Анна</t>
  </si>
  <si>
    <t xml:space="preserve">Кондратов </t>
  </si>
  <si>
    <t>Семен</t>
  </si>
  <si>
    <t>Алекберов</t>
  </si>
  <si>
    <t>Эмиль</t>
  </si>
  <si>
    <t>Азер-оглы</t>
  </si>
  <si>
    <t>Рудаков</t>
  </si>
  <si>
    <t>Илья</t>
  </si>
  <si>
    <t>Кирдяшева</t>
  </si>
  <si>
    <t>Дарья</t>
  </si>
  <si>
    <t>Петрович</t>
  </si>
  <si>
    <t>Алексеевич</t>
  </si>
  <si>
    <t>Николаевна</t>
  </si>
  <si>
    <t>Сергеевич</t>
  </si>
  <si>
    <t>биология</t>
  </si>
  <si>
    <t>Яптунэ</t>
  </si>
  <si>
    <t>Виктор</t>
  </si>
  <si>
    <t>Некрасов</t>
  </si>
  <si>
    <t>Антон</t>
  </si>
  <si>
    <t>Бугрим Лариса Валериевна</t>
  </si>
  <si>
    <t>Геннадьевич</t>
  </si>
  <si>
    <t>Бычева</t>
  </si>
  <si>
    <t>Светлана</t>
  </si>
  <si>
    <t>Пяся</t>
  </si>
  <si>
    <t>Ксения</t>
  </si>
  <si>
    <t>Силкина</t>
  </si>
  <si>
    <t>Анжелика</t>
  </si>
  <si>
    <t>Константиновна</t>
  </si>
  <si>
    <t>Михайлович</t>
  </si>
  <si>
    <t>Директор:</t>
  </si>
  <si>
    <t>С.А. Кривошеенко</t>
  </si>
  <si>
    <t>ТМК ОУ "Караульская СШ-и"</t>
  </si>
  <si>
    <t>Прокуратова Олеся Юрьевна</t>
  </si>
  <si>
    <t>Балл за теорию</t>
  </si>
  <si>
    <t>Балл за практику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</si>
</sst>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24" borderId="13" xfId="54" applyFont="1" applyFill="1" applyBorder="1" applyAlignment="1">
      <alignment horizontal="left" vertical="center" wrapText="1" indent="2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24" borderId="13" xfId="54" applyFont="1" applyFill="1" applyBorder="1" applyAlignment="1">
      <alignment horizontal="center" vertical="center" wrapText="1"/>
      <protection/>
    </xf>
    <xf numFmtId="0" fontId="25" fillId="24" borderId="13" xfId="54" applyFont="1" applyFill="1" applyBorder="1" applyAlignment="1">
      <alignment horizontal="center" vertical="center"/>
      <protection/>
    </xf>
    <xf numFmtId="194" fontId="25" fillId="24" borderId="13" xfId="54" applyNumberFormat="1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center"/>
    </xf>
    <xf numFmtId="0" fontId="24" fillId="24" borderId="13" xfId="54" applyFont="1" applyFill="1" applyBorder="1" applyAlignment="1">
      <alignment horizontal="left" vertical="center" indent="2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24" fillId="24" borderId="13" xfId="54" applyNumberFormat="1" applyFont="1" applyFill="1" applyBorder="1" applyAlignment="1">
      <alignment horizontal="left" vertical="center" wrapText="1" indent="2"/>
      <protection/>
    </xf>
    <xf numFmtId="0" fontId="23" fillId="0" borderId="0" xfId="0" applyFont="1" applyFill="1" applyAlignment="1">
      <alignment/>
    </xf>
    <xf numFmtId="0" fontId="25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" fillId="0" borderId="14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28</xdr:row>
      <xdr:rowOff>247650</xdr:rowOff>
    </xdr:from>
    <xdr:to>
      <xdr:col>6</xdr:col>
      <xdr:colOff>104775</xdr:colOff>
      <xdr:row>31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1382375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29</xdr:row>
      <xdr:rowOff>171450</xdr:rowOff>
    </xdr:from>
    <xdr:to>
      <xdr:col>7</xdr:col>
      <xdr:colOff>161925</xdr:colOff>
      <xdr:row>30</xdr:row>
      <xdr:rowOff>285750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1820525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J4" sqref="J4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1.75390625" style="0" customWidth="1"/>
    <col min="5" max="5" width="17.875" style="0" customWidth="1"/>
    <col min="6" max="6" width="7.1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8.625" style="0" customWidth="1"/>
    <col min="13" max="13" width="9.25390625" style="0" customWidth="1"/>
    <col min="14" max="14" width="9.125" style="0" customWidth="1"/>
    <col min="15" max="15" width="8.625" style="0" customWidth="1"/>
    <col min="16" max="16" width="28.75390625" style="14" customWidth="1"/>
  </cols>
  <sheetData>
    <row r="1" spans="1:16" ht="12.75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3:4" ht="15">
      <c r="C2" s="1" t="s">
        <v>7</v>
      </c>
      <c r="D2" t="s">
        <v>30</v>
      </c>
    </row>
    <row r="3" spans="3:4" ht="15">
      <c r="C3" s="1" t="s">
        <v>6</v>
      </c>
      <c r="D3" t="s">
        <v>180</v>
      </c>
    </row>
    <row r="4" spans="3:4" ht="15">
      <c r="C4" s="1" t="s">
        <v>8</v>
      </c>
      <c r="D4" s="12">
        <v>43752</v>
      </c>
    </row>
    <row r="5" spans="3:5" ht="15">
      <c r="C5" s="11" t="s">
        <v>20</v>
      </c>
      <c r="D5" s="43" t="s">
        <v>197</v>
      </c>
      <c r="E5" s="43"/>
    </row>
    <row r="6" spans="2:5" ht="15">
      <c r="B6" s="62" t="s">
        <v>21</v>
      </c>
      <c r="C6" s="62"/>
      <c r="D6" s="43" t="s">
        <v>198</v>
      </c>
      <c r="E6" s="43"/>
    </row>
    <row r="7" spans="1:16" ht="38.25">
      <c r="A7" s="17" t="s">
        <v>111</v>
      </c>
      <c r="B7" s="52" t="s">
        <v>113</v>
      </c>
      <c r="C7" s="51" t="s">
        <v>0</v>
      </c>
      <c r="D7" s="51" t="s">
        <v>1</v>
      </c>
      <c r="E7" s="51" t="s">
        <v>2</v>
      </c>
      <c r="F7" s="51" t="s">
        <v>11</v>
      </c>
      <c r="G7" s="51" t="s">
        <v>3</v>
      </c>
      <c r="H7" s="51" t="s">
        <v>110</v>
      </c>
      <c r="I7" s="51" t="s">
        <v>19</v>
      </c>
      <c r="J7" s="51" t="s">
        <v>5</v>
      </c>
      <c r="K7" s="51" t="s">
        <v>128</v>
      </c>
      <c r="L7" s="60" t="s">
        <v>199</v>
      </c>
      <c r="M7" s="60" t="s">
        <v>200</v>
      </c>
      <c r="N7" s="51" t="s">
        <v>114</v>
      </c>
      <c r="O7" s="51" t="s">
        <v>129</v>
      </c>
      <c r="P7" s="53" t="s">
        <v>102</v>
      </c>
    </row>
    <row r="8" spans="1:16" s="44" customFormat="1" ht="26.25" customHeight="1">
      <c r="A8" s="54"/>
      <c r="B8" s="55">
        <v>1</v>
      </c>
      <c r="C8" s="24" t="s">
        <v>164</v>
      </c>
      <c r="D8" s="48" t="s">
        <v>156</v>
      </c>
      <c r="E8" s="27" t="s">
        <v>176</v>
      </c>
      <c r="F8" s="48" t="s">
        <v>130</v>
      </c>
      <c r="G8" s="25">
        <v>39489</v>
      </c>
      <c r="H8" s="25" t="s">
        <v>131</v>
      </c>
      <c r="I8" s="48" t="s">
        <v>132</v>
      </c>
      <c r="J8" s="48">
        <v>5</v>
      </c>
      <c r="K8" s="57" t="s">
        <v>133</v>
      </c>
      <c r="L8" s="19">
        <v>32</v>
      </c>
      <c r="M8" s="19"/>
      <c r="N8" s="19">
        <f aca="true" t="shared" si="0" ref="N8:N28">SUM(L8:M8)</f>
        <v>32</v>
      </c>
      <c r="O8" s="58">
        <f aca="true" t="shared" si="1" ref="O8:O13">N8*100/46</f>
        <v>69.56521739130434</v>
      </c>
      <c r="P8" s="26" t="s">
        <v>138</v>
      </c>
    </row>
    <row r="9" spans="1:16" s="44" customFormat="1" ht="27.75" customHeight="1">
      <c r="A9" s="54"/>
      <c r="B9" s="55">
        <f>B8+1</f>
        <v>2</v>
      </c>
      <c r="C9" s="24" t="s">
        <v>165</v>
      </c>
      <c r="D9" s="48" t="s">
        <v>163</v>
      </c>
      <c r="E9" s="27" t="s">
        <v>179</v>
      </c>
      <c r="F9" s="48" t="s">
        <v>130</v>
      </c>
      <c r="G9" s="25">
        <v>39590</v>
      </c>
      <c r="H9" s="25" t="s">
        <v>131</v>
      </c>
      <c r="I9" s="56" t="s">
        <v>132</v>
      </c>
      <c r="J9" s="48">
        <v>5</v>
      </c>
      <c r="K9" s="48" t="s">
        <v>142</v>
      </c>
      <c r="L9" s="19">
        <v>31</v>
      </c>
      <c r="M9" s="19"/>
      <c r="N9" s="19">
        <f t="shared" si="0"/>
        <v>31</v>
      </c>
      <c r="O9" s="58">
        <f t="shared" si="1"/>
        <v>67.3913043478261</v>
      </c>
      <c r="P9" s="26" t="s">
        <v>138</v>
      </c>
    </row>
    <row r="10" spans="1:16" s="38" customFormat="1" ht="33.75" customHeight="1">
      <c r="A10" s="22" t="s">
        <v>117</v>
      </c>
      <c r="B10" s="55">
        <f aca="true" t="shared" si="2" ref="B10:B28">B9+1</f>
        <v>3</v>
      </c>
      <c r="C10" s="27" t="s">
        <v>139</v>
      </c>
      <c r="D10" s="27" t="s">
        <v>140</v>
      </c>
      <c r="E10" s="27" t="s">
        <v>141</v>
      </c>
      <c r="F10" s="28" t="s">
        <v>137</v>
      </c>
      <c r="G10" s="29">
        <v>39342</v>
      </c>
      <c r="H10" s="29" t="s">
        <v>131</v>
      </c>
      <c r="I10" s="37" t="s">
        <v>132</v>
      </c>
      <c r="J10" s="42">
        <v>6</v>
      </c>
      <c r="K10" s="18" t="s">
        <v>133</v>
      </c>
      <c r="L10" s="19">
        <v>36</v>
      </c>
      <c r="M10" s="19"/>
      <c r="N10" s="19">
        <f t="shared" si="0"/>
        <v>36</v>
      </c>
      <c r="O10" s="58">
        <f t="shared" si="1"/>
        <v>78.26086956521739</v>
      </c>
      <c r="P10" s="20" t="s">
        <v>138</v>
      </c>
    </row>
    <row r="11" spans="1:16" s="38" customFormat="1" ht="42" customHeight="1">
      <c r="A11" s="22" t="s">
        <v>116</v>
      </c>
      <c r="B11" s="55">
        <f t="shared" si="2"/>
        <v>4</v>
      </c>
      <c r="C11" s="24" t="s">
        <v>134</v>
      </c>
      <c r="D11" s="24" t="s">
        <v>135</v>
      </c>
      <c r="E11" s="24" t="s">
        <v>136</v>
      </c>
      <c r="F11" s="50" t="s">
        <v>137</v>
      </c>
      <c r="G11" s="25">
        <v>39319</v>
      </c>
      <c r="H11" s="25" t="s">
        <v>131</v>
      </c>
      <c r="I11" s="37" t="s">
        <v>132</v>
      </c>
      <c r="J11" s="42">
        <v>6</v>
      </c>
      <c r="K11" s="18" t="s">
        <v>142</v>
      </c>
      <c r="L11" s="19">
        <v>33</v>
      </c>
      <c r="M11" s="19"/>
      <c r="N11" s="19">
        <f t="shared" si="0"/>
        <v>33</v>
      </c>
      <c r="O11" s="58">
        <f t="shared" si="1"/>
        <v>71.73913043478261</v>
      </c>
      <c r="P11" s="26" t="s">
        <v>138</v>
      </c>
    </row>
    <row r="12" spans="1:16" s="38" customFormat="1" ht="35.25" customHeight="1">
      <c r="A12" s="22" t="s">
        <v>126</v>
      </c>
      <c r="B12" s="55">
        <f t="shared" si="2"/>
        <v>5</v>
      </c>
      <c r="C12" s="22" t="s">
        <v>143</v>
      </c>
      <c r="D12" s="22" t="s">
        <v>144</v>
      </c>
      <c r="E12" s="22" t="s">
        <v>145</v>
      </c>
      <c r="F12" s="42" t="s">
        <v>137</v>
      </c>
      <c r="G12" s="25">
        <v>39223</v>
      </c>
      <c r="H12" s="25" t="s">
        <v>131</v>
      </c>
      <c r="I12" s="37" t="s">
        <v>132</v>
      </c>
      <c r="J12" s="42">
        <v>6</v>
      </c>
      <c r="K12" s="18" t="s">
        <v>142</v>
      </c>
      <c r="L12" s="19">
        <v>32</v>
      </c>
      <c r="M12" s="19"/>
      <c r="N12" s="19">
        <f t="shared" si="0"/>
        <v>32</v>
      </c>
      <c r="O12" s="58">
        <f t="shared" si="1"/>
        <v>69.56521739130434</v>
      </c>
      <c r="P12" s="30" t="s">
        <v>138</v>
      </c>
    </row>
    <row r="13" spans="1:16" s="38" customFormat="1" ht="35.25" customHeight="1">
      <c r="A13" s="22"/>
      <c r="B13" s="55">
        <f t="shared" si="2"/>
        <v>6</v>
      </c>
      <c r="C13" s="22" t="s">
        <v>174</v>
      </c>
      <c r="D13" s="22" t="s">
        <v>175</v>
      </c>
      <c r="E13" s="22" t="s">
        <v>178</v>
      </c>
      <c r="F13" s="47" t="s">
        <v>137</v>
      </c>
      <c r="G13" s="25">
        <v>39307</v>
      </c>
      <c r="H13" s="25" t="s">
        <v>131</v>
      </c>
      <c r="I13" s="37" t="s">
        <v>132</v>
      </c>
      <c r="J13" s="47">
        <v>6</v>
      </c>
      <c r="K13" s="18" t="s">
        <v>17</v>
      </c>
      <c r="L13" s="19">
        <v>20</v>
      </c>
      <c r="M13" s="19"/>
      <c r="N13" s="19">
        <f t="shared" si="0"/>
        <v>20</v>
      </c>
      <c r="O13" s="58">
        <f t="shared" si="1"/>
        <v>43.47826086956522</v>
      </c>
      <c r="P13" s="30" t="s">
        <v>138</v>
      </c>
    </row>
    <row r="14" spans="1:16" s="38" customFormat="1" ht="33" customHeight="1">
      <c r="A14" s="22" t="s">
        <v>125</v>
      </c>
      <c r="B14" s="55">
        <f t="shared" si="2"/>
        <v>7</v>
      </c>
      <c r="C14" s="27" t="s">
        <v>181</v>
      </c>
      <c r="D14" s="27" t="s">
        <v>182</v>
      </c>
      <c r="E14" s="27" t="s">
        <v>186</v>
      </c>
      <c r="F14" s="28" t="s">
        <v>130</v>
      </c>
      <c r="G14" s="29">
        <v>39140</v>
      </c>
      <c r="H14" s="29" t="s">
        <v>131</v>
      </c>
      <c r="I14" s="37" t="s">
        <v>132</v>
      </c>
      <c r="J14" s="42">
        <v>7</v>
      </c>
      <c r="K14" s="18" t="s">
        <v>17</v>
      </c>
      <c r="L14" s="19">
        <v>19</v>
      </c>
      <c r="M14" s="19"/>
      <c r="N14" s="19">
        <f t="shared" si="0"/>
        <v>19</v>
      </c>
      <c r="O14" s="58">
        <f>N14*100/45</f>
        <v>42.22222222222222</v>
      </c>
      <c r="P14" s="20" t="s">
        <v>138</v>
      </c>
    </row>
    <row r="15" spans="1:16" s="38" customFormat="1" ht="35.25" customHeight="1">
      <c r="A15" s="22" t="s">
        <v>115</v>
      </c>
      <c r="B15" s="55">
        <f t="shared" si="2"/>
        <v>8</v>
      </c>
      <c r="C15" s="32" t="s">
        <v>146</v>
      </c>
      <c r="D15" s="32" t="s">
        <v>147</v>
      </c>
      <c r="E15" s="32" t="s">
        <v>148</v>
      </c>
      <c r="F15" s="33" t="s">
        <v>130</v>
      </c>
      <c r="G15" s="34">
        <v>38905</v>
      </c>
      <c r="H15" s="34" t="s">
        <v>131</v>
      </c>
      <c r="I15" s="37" t="s">
        <v>132</v>
      </c>
      <c r="J15" s="45">
        <v>7</v>
      </c>
      <c r="K15" s="18" t="s">
        <v>17</v>
      </c>
      <c r="L15" s="19">
        <v>16</v>
      </c>
      <c r="M15" s="19"/>
      <c r="N15" s="19">
        <f t="shared" si="0"/>
        <v>16</v>
      </c>
      <c r="O15" s="58">
        <f>N15*100/45</f>
        <v>35.55555555555556</v>
      </c>
      <c r="P15" s="35" t="s">
        <v>138</v>
      </c>
    </row>
    <row r="16" spans="1:16" s="38" customFormat="1" ht="42" customHeight="1">
      <c r="A16" s="22" t="s">
        <v>118</v>
      </c>
      <c r="B16" s="55">
        <f t="shared" si="2"/>
        <v>9</v>
      </c>
      <c r="C16" s="27" t="s">
        <v>149</v>
      </c>
      <c r="D16" s="20" t="s">
        <v>144</v>
      </c>
      <c r="E16" s="20" t="s">
        <v>150</v>
      </c>
      <c r="F16" s="28" t="s">
        <v>137</v>
      </c>
      <c r="G16" s="29">
        <v>38774</v>
      </c>
      <c r="H16" s="29" t="s">
        <v>131</v>
      </c>
      <c r="I16" s="37" t="s">
        <v>132</v>
      </c>
      <c r="J16" s="42">
        <v>8</v>
      </c>
      <c r="K16" s="18" t="s">
        <v>133</v>
      </c>
      <c r="L16" s="19">
        <v>26</v>
      </c>
      <c r="M16" s="19"/>
      <c r="N16" s="19">
        <f t="shared" si="0"/>
        <v>26</v>
      </c>
      <c r="O16" s="58">
        <f>N16*100/41</f>
        <v>63.41463414634146</v>
      </c>
      <c r="P16" s="31" t="s">
        <v>138</v>
      </c>
    </row>
    <row r="17" spans="1:16" s="38" customFormat="1" ht="42" customHeight="1">
      <c r="A17" s="22" t="s">
        <v>127</v>
      </c>
      <c r="B17" s="55">
        <f t="shared" si="2"/>
        <v>10</v>
      </c>
      <c r="C17" s="20" t="s">
        <v>146</v>
      </c>
      <c r="D17" s="20" t="s">
        <v>166</v>
      </c>
      <c r="E17" s="27" t="s">
        <v>136</v>
      </c>
      <c r="F17" s="28" t="s">
        <v>137</v>
      </c>
      <c r="G17" s="29">
        <v>38330</v>
      </c>
      <c r="H17" s="29" t="s">
        <v>131</v>
      </c>
      <c r="I17" s="37" t="s">
        <v>132</v>
      </c>
      <c r="J17" s="49">
        <v>8</v>
      </c>
      <c r="K17" s="18" t="s">
        <v>142</v>
      </c>
      <c r="L17" s="19">
        <v>25</v>
      </c>
      <c r="M17" s="19"/>
      <c r="N17" s="19">
        <f t="shared" si="0"/>
        <v>25</v>
      </c>
      <c r="O17" s="58">
        <f>N17*100/41</f>
        <v>60.97560975609756</v>
      </c>
      <c r="P17" s="31" t="s">
        <v>138</v>
      </c>
    </row>
    <row r="18" spans="1:16" s="38" customFormat="1" ht="34.5" customHeight="1">
      <c r="A18" s="22"/>
      <c r="B18" s="55">
        <f t="shared" si="2"/>
        <v>11</v>
      </c>
      <c r="C18" s="27" t="s">
        <v>183</v>
      </c>
      <c r="D18" s="20" t="s">
        <v>184</v>
      </c>
      <c r="E18" s="20" t="s">
        <v>194</v>
      </c>
      <c r="F18" s="28" t="s">
        <v>130</v>
      </c>
      <c r="G18" s="29">
        <v>38694</v>
      </c>
      <c r="H18" s="29" t="s">
        <v>131</v>
      </c>
      <c r="I18" s="37" t="s">
        <v>132</v>
      </c>
      <c r="J18" s="42">
        <v>8</v>
      </c>
      <c r="K18" s="18" t="s">
        <v>142</v>
      </c>
      <c r="L18" s="19">
        <v>22</v>
      </c>
      <c r="M18" s="19"/>
      <c r="N18" s="19">
        <f t="shared" si="0"/>
        <v>22</v>
      </c>
      <c r="O18" s="58">
        <f>N18*100/41</f>
        <v>53.65853658536585</v>
      </c>
      <c r="P18" s="31" t="s">
        <v>138</v>
      </c>
    </row>
    <row r="19" spans="1:16" s="38" customFormat="1" ht="33.75" customHeight="1">
      <c r="A19" s="22" t="s">
        <v>120</v>
      </c>
      <c r="B19" s="55">
        <f t="shared" si="2"/>
        <v>12</v>
      </c>
      <c r="C19" s="20" t="s">
        <v>152</v>
      </c>
      <c r="D19" s="20" t="s">
        <v>151</v>
      </c>
      <c r="E19" s="27" t="s">
        <v>153</v>
      </c>
      <c r="F19" s="28" t="s">
        <v>137</v>
      </c>
      <c r="G19" s="29">
        <v>38090</v>
      </c>
      <c r="H19" s="29" t="s">
        <v>131</v>
      </c>
      <c r="I19" s="37" t="s">
        <v>132</v>
      </c>
      <c r="J19" s="39">
        <v>9</v>
      </c>
      <c r="K19" s="18" t="s">
        <v>133</v>
      </c>
      <c r="L19" s="19">
        <v>22</v>
      </c>
      <c r="M19" s="19"/>
      <c r="N19" s="19">
        <f t="shared" si="0"/>
        <v>22</v>
      </c>
      <c r="O19" s="58">
        <f>N19*100/39</f>
        <v>56.41025641025641</v>
      </c>
      <c r="P19" s="31" t="s">
        <v>185</v>
      </c>
    </row>
    <row r="20" spans="1:16" s="38" customFormat="1" ht="33.75" customHeight="1">
      <c r="A20" s="22" t="s">
        <v>121</v>
      </c>
      <c r="B20" s="55">
        <f t="shared" si="2"/>
        <v>13</v>
      </c>
      <c r="C20" s="20" t="s">
        <v>154</v>
      </c>
      <c r="D20" s="20" t="s">
        <v>155</v>
      </c>
      <c r="E20" s="27" t="s">
        <v>145</v>
      </c>
      <c r="F20" s="28" t="s">
        <v>137</v>
      </c>
      <c r="G20" s="29">
        <v>38064</v>
      </c>
      <c r="H20" s="29" t="s">
        <v>131</v>
      </c>
      <c r="I20" s="37" t="s">
        <v>132</v>
      </c>
      <c r="J20" s="49">
        <v>9</v>
      </c>
      <c r="K20" s="18" t="s">
        <v>142</v>
      </c>
      <c r="L20" s="19">
        <v>21</v>
      </c>
      <c r="M20" s="19"/>
      <c r="N20" s="19">
        <f t="shared" si="0"/>
        <v>21</v>
      </c>
      <c r="O20" s="58">
        <f aca="true" t="shared" si="3" ref="O20:O26">N20*100/39</f>
        <v>53.84615384615385</v>
      </c>
      <c r="P20" s="31" t="s">
        <v>185</v>
      </c>
    </row>
    <row r="21" spans="1:16" s="38" customFormat="1" ht="33.75" customHeight="1">
      <c r="A21" s="22"/>
      <c r="B21" s="55">
        <f t="shared" si="2"/>
        <v>14</v>
      </c>
      <c r="C21" s="20" t="s">
        <v>189</v>
      </c>
      <c r="D21" s="20" t="s">
        <v>190</v>
      </c>
      <c r="E21" s="27" t="s">
        <v>136</v>
      </c>
      <c r="F21" s="28" t="s">
        <v>137</v>
      </c>
      <c r="G21" s="29">
        <v>38058</v>
      </c>
      <c r="H21" s="29" t="s">
        <v>131</v>
      </c>
      <c r="I21" s="37" t="s">
        <v>132</v>
      </c>
      <c r="J21" s="49">
        <v>9</v>
      </c>
      <c r="K21" s="18" t="s">
        <v>17</v>
      </c>
      <c r="L21" s="19">
        <v>14</v>
      </c>
      <c r="M21" s="19"/>
      <c r="N21" s="19">
        <f t="shared" si="0"/>
        <v>14</v>
      </c>
      <c r="O21" s="58">
        <f t="shared" si="3"/>
        <v>35.8974358974359</v>
      </c>
      <c r="P21" s="31" t="s">
        <v>185</v>
      </c>
    </row>
    <row r="22" spans="1:16" s="38" customFormat="1" ht="44.25" customHeight="1">
      <c r="A22" s="22"/>
      <c r="B22" s="55">
        <f t="shared" si="2"/>
        <v>15</v>
      </c>
      <c r="C22" s="20" t="s">
        <v>187</v>
      </c>
      <c r="D22" s="20" t="s">
        <v>188</v>
      </c>
      <c r="E22" s="27" t="s">
        <v>161</v>
      </c>
      <c r="F22" s="28" t="s">
        <v>137</v>
      </c>
      <c r="G22" s="29">
        <v>38317</v>
      </c>
      <c r="H22" s="29" t="s">
        <v>131</v>
      </c>
      <c r="I22" s="37" t="s">
        <v>132</v>
      </c>
      <c r="J22" s="42">
        <v>9</v>
      </c>
      <c r="K22" s="18" t="s">
        <v>17</v>
      </c>
      <c r="L22" s="19">
        <v>12</v>
      </c>
      <c r="M22" s="19"/>
      <c r="N22" s="19">
        <f t="shared" si="0"/>
        <v>12</v>
      </c>
      <c r="O22" s="58">
        <f t="shared" si="3"/>
        <v>30.76923076923077</v>
      </c>
      <c r="P22" s="31" t="s">
        <v>185</v>
      </c>
    </row>
    <row r="23" spans="1:16" s="38" customFormat="1" ht="36" customHeight="1">
      <c r="A23" s="22"/>
      <c r="B23" s="55">
        <f t="shared" si="2"/>
        <v>16</v>
      </c>
      <c r="C23" s="20" t="s">
        <v>191</v>
      </c>
      <c r="D23" s="20" t="s">
        <v>192</v>
      </c>
      <c r="E23" s="27" t="s">
        <v>193</v>
      </c>
      <c r="F23" s="28" t="s">
        <v>137</v>
      </c>
      <c r="G23" s="29">
        <v>37851</v>
      </c>
      <c r="H23" s="29" t="s">
        <v>131</v>
      </c>
      <c r="I23" s="37" t="s">
        <v>132</v>
      </c>
      <c r="J23" s="42">
        <v>10</v>
      </c>
      <c r="K23" s="18" t="s">
        <v>133</v>
      </c>
      <c r="L23" s="19">
        <v>20</v>
      </c>
      <c r="M23" s="19"/>
      <c r="N23" s="19">
        <f t="shared" si="0"/>
        <v>20</v>
      </c>
      <c r="O23" s="58">
        <f t="shared" si="3"/>
        <v>51.282051282051285</v>
      </c>
      <c r="P23" s="31" t="s">
        <v>185</v>
      </c>
    </row>
    <row r="24" spans="1:16" s="38" customFormat="1" ht="36.75" customHeight="1">
      <c r="A24" s="22" t="s">
        <v>124</v>
      </c>
      <c r="B24" s="55">
        <f t="shared" si="2"/>
        <v>17</v>
      </c>
      <c r="C24" s="20" t="s">
        <v>167</v>
      </c>
      <c r="D24" s="20" t="s">
        <v>168</v>
      </c>
      <c r="E24" s="27" t="s">
        <v>177</v>
      </c>
      <c r="F24" s="28" t="s">
        <v>130</v>
      </c>
      <c r="G24" s="29">
        <v>37654</v>
      </c>
      <c r="H24" s="29" t="s">
        <v>131</v>
      </c>
      <c r="I24" s="37" t="s">
        <v>132</v>
      </c>
      <c r="J24" s="42">
        <v>10</v>
      </c>
      <c r="K24" s="18" t="s">
        <v>17</v>
      </c>
      <c r="L24" s="19">
        <v>18</v>
      </c>
      <c r="M24" s="19"/>
      <c r="N24" s="19">
        <f t="shared" si="0"/>
        <v>18</v>
      </c>
      <c r="O24" s="58">
        <f t="shared" si="3"/>
        <v>46.15384615384615</v>
      </c>
      <c r="P24" s="31" t="s">
        <v>185</v>
      </c>
    </row>
    <row r="25" spans="1:16" s="38" customFormat="1" ht="33" customHeight="1">
      <c r="A25" s="22" t="s">
        <v>119</v>
      </c>
      <c r="B25" s="55">
        <f t="shared" si="2"/>
        <v>18</v>
      </c>
      <c r="C25" s="20" t="s">
        <v>162</v>
      </c>
      <c r="D25" s="20" t="s">
        <v>160</v>
      </c>
      <c r="E25" s="27" t="s">
        <v>161</v>
      </c>
      <c r="F25" s="28" t="s">
        <v>137</v>
      </c>
      <c r="G25" s="29">
        <v>37854</v>
      </c>
      <c r="H25" s="29" t="s">
        <v>131</v>
      </c>
      <c r="I25" s="37" t="s">
        <v>132</v>
      </c>
      <c r="J25" s="46">
        <v>10</v>
      </c>
      <c r="K25" s="18" t="s">
        <v>17</v>
      </c>
      <c r="L25" s="19">
        <v>17</v>
      </c>
      <c r="M25" s="19"/>
      <c r="N25" s="19">
        <f t="shared" si="0"/>
        <v>17</v>
      </c>
      <c r="O25" s="58">
        <f t="shared" si="3"/>
        <v>43.58974358974359</v>
      </c>
      <c r="P25" s="31" t="s">
        <v>185</v>
      </c>
    </row>
    <row r="26" spans="1:16" s="38" customFormat="1" ht="33" customHeight="1">
      <c r="A26" s="22" t="s">
        <v>123</v>
      </c>
      <c r="B26" s="55">
        <f t="shared" si="2"/>
        <v>19</v>
      </c>
      <c r="C26" s="20" t="s">
        <v>157</v>
      </c>
      <c r="D26" s="20" t="s">
        <v>158</v>
      </c>
      <c r="E26" s="27" t="s">
        <v>159</v>
      </c>
      <c r="F26" s="28" t="s">
        <v>137</v>
      </c>
      <c r="G26" s="29">
        <v>37889</v>
      </c>
      <c r="H26" s="29" t="s">
        <v>131</v>
      </c>
      <c r="I26" s="37" t="s">
        <v>132</v>
      </c>
      <c r="J26" s="49">
        <v>10</v>
      </c>
      <c r="K26" s="18" t="s">
        <v>17</v>
      </c>
      <c r="L26" s="19">
        <v>15</v>
      </c>
      <c r="M26" s="19"/>
      <c r="N26" s="19">
        <f t="shared" si="0"/>
        <v>15</v>
      </c>
      <c r="O26" s="58">
        <f t="shared" si="3"/>
        <v>38.46153846153846</v>
      </c>
      <c r="P26" s="31" t="s">
        <v>185</v>
      </c>
    </row>
    <row r="27" spans="1:16" s="38" customFormat="1" ht="38.25" customHeight="1">
      <c r="A27" s="22"/>
      <c r="B27" s="55">
        <f t="shared" si="2"/>
        <v>20</v>
      </c>
      <c r="C27" s="24" t="s">
        <v>172</v>
      </c>
      <c r="D27" s="24" t="s">
        <v>173</v>
      </c>
      <c r="E27" s="24" t="s">
        <v>148</v>
      </c>
      <c r="F27" s="50" t="s">
        <v>130</v>
      </c>
      <c r="G27" s="25">
        <v>37662</v>
      </c>
      <c r="H27" s="25" t="s">
        <v>131</v>
      </c>
      <c r="I27" s="37" t="s">
        <v>132</v>
      </c>
      <c r="J27" s="46">
        <v>11</v>
      </c>
      <c r="K27" s="18" t="s">
        <v>133</v>
      </c>
      <c r="L27" s="19">
        <v>29</v>
      </c>
      <c r="M27" s="19"/>
      <c r="N27" s="19">
        <f t="shared" si="0"/>
        <v>29</v>
      </c>
      <c r="O27" s="58">
        <f>N27*100/49</f>
        <v>59.183673469387756</v>
      </c>
      <c r="P27" s="31" t="s">
        <v>138</v>
      </c>
    </row>
    <row r="28" spans="1:16" s="38" customFormat="1" ht="41.25" customHeight="1">
      <c r="A28" s="22"/>
      <c r="B28" s="55">
        <f t="shared" si="2"/>
        <v>21</v>
      </c>
      <c r="C28" s="24" t="s">
        <v>169</v>
      </c>
      <c r="D28" s="20" t="s">
        <v>170</v>
      </c>
      <c r="E28" s="27" t="s">
        <v>171</v>
      </c>
      <c r="F28" s="28" t="s">
        <v>130</v>
      </c>
      <c r="G28" s="29">
        <v>37624</v>
      </c>
      <c r="H28" s="29" t="s">
        <v>131</v>
      </c>
      <c r="I28" s="37" t="s">
        <v>132</v>
      </c>
      <c r="J28" s="23">
        <v>11</v>
      </c>
      <c r="K28" s="18" t="s">
        <v>142</v>
      </c>
      <c r="L28" s="19">
        <v>26</v>
      </c>
      <c r="M28" s="19"/>
      <c r="N28" s="19">
        <f t="shared" si="0"/>
        <v>26</v>
      </c>
      <c r="O28" s="58">
        <f>N28*100/49</f>
        <v>53.06122448979592</v>
      </c>
      <c r="P28" s="31" t="s">
        <v>138</v>
      </c>
    </row>
    <row r="29" spans="1:16" s="38" customFormat="1" ht="40.5" customHeight="1">
      <c r="A29" s="22"/>
      <c r="B29" s="36"/>
      <c r="C29" s="21"/>
      <c r="D29" s="21"/>
      <c r="E29"/>
      <c r="F29" s="21"/>
      <c r="G29" s="21"/>
      <c r="H29" s="21"/>
      <c r="I29" s="21"/>
      <c r="J29" s="21"/>
      <c r="K29" s="21"/>
      <c r="L29" s="13"/>
      <c r="M29" s="13"/>
      <c r="N29" s="13"/>
      <c r="O29" s="13"/>
      <c r="P29"/>
    </row>
    <row r="30" spans="1:16" s="38" customFormat="1" ht="40.5" customHeight="1">
      <c r="A30" s="22"/>
      <c r="B30" s="40"/>
      <c r="C30" s="59" t="s">
        <v>195</v>
      </c>
      <c r="D30" s="41"/>
      <c r="E30" s="41"/>
      <c r="F30" s="41"/>
      <c r="G30" s="21"/>
      <c r="H30" s="21"/>
      <c r="I30" s="21" t="s">
        <v>196</v>
      </c>
      <c r="J30" s="21"/>
      <c r="K30" s="21"/>
      <c r="L30" s="13"/>
      <c r="M30" s="13"/>
      <c r="N30" s="13"/>
      <c r="O30" s="13"/>
      <c r="P30" s="15"/>
    </row>
    <row r="31" spans="1:16" s="38" customFormat="1" ht="40.5" customHeight="1">
      <c r="A31" s="22"/>
      <c r="B31" s="36"/>
      <c r="C31" s="21"/>
      <c r="D31" s="21"/>
      <c r="E31" s="21"/>
      <c r="F31"/>
      <c r="G31" s="21"/>
      <c r="H31" s="21"/>
      <c r="I31" s="21"/>
      <c r="J31" s="21"/>
      <c r="K31" s="21"/>
      <c r="L31" s="13"/>
      <c r="M31" s="13"/>
      <c r="N31" s="13"/>
      <c r="O31" s="13"/>
      <c r="P31" s="15"/>
    </row>
    <row r="32" spans="1:16" s="38" customFormat="1" ht="40.5" customHeight="1">
      <c r="A32" s="22"/>
      <c r="B32" s="36"/>
      <c r="C32" s="21"/>
      <c r="D32" s="21"/>
      <c r="E32" s="21"/>
      <c r="F32" s="21"/>
      <c r="G32" s="21"/>
      <c r="H32" s="21"/>
      <c r="I32" s="21"/>
      <c r="J32" s="21"/>
      <c r="K32" s="21"/>
      <c r="L32" s="13"/>
      <c r="M32" s="13"/>
      <c r="N32" s="13"/>
      <c r="O32" s="13"/>
      <c r="P32" s="15"/>
    </row>
    <row r="33" spans="1:16" s="38" customFormat="1" ht="40.5" customHeight="1">
      <c r="A33" s="22"/>
      <c r="B33" s="36"/>
      <c r="C33" s="21"/>
      <c r="D33" s="21"/>
      <c r="E33" s="21"/>
      <c r="F33" s="21"/>
      <c r="G33" s="21"/>
      <c r="H33" s="21"/>
      <c r="I33" s="21"/>
      <c r="J33" s="21"/>
      <c r="K33" s="21"/>
      <c r="L33" s="13"/>
      <c r="M33" s="13"/>
      <c r="N33" s="13"/>
      <c r="O33" s="13"/>
      <c r="P33" s="15"/>
    </row>
    <row r="34" spans="1:16" s="38" customFormat="1" ht="40.5" customHeight="1">
      <c r="A34" s="22"/>
      <c r="B34" s="36"/>
      <c r="C34" s="21"/>
      <c r="D34" s="21"/>
      <c r="E34" s="21"/>
      <c r="F34" s="21"/>
      <c r="G34" s="21"/>
      <c r="H34" s="21"/>
      <c r="I34" s="21"/>
      <c r="J34" s="21"/>
      <c r="K34" s="21"/>
      <c r="L34" s="13"/>
      <c r="M34" s="13"/>
      <c r="N34" s="13"/>
      <c r="O34" s="13"/>
      <c r="P34" s="15"/>
    </row>
    <row r="35" spans="1:16" s="38" customFormat="1" ht="40.5" customHeight="1">
      <c r="A35" s="22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13"/>
      <c r="M35" s="13"/>
      <c r="N35" s="13"/>
      <c r="O35" s="13"/>
      <c r="P35" s="15"/>
    </row>
    <row r="36" spans="1:16" s="38" customFormat="1" ht="40.5" customHeight="1">
      <c r="A36" s="22"/>
      <c r="B36" s="36"/>
      <c r="C36" s="21"/>
      <c r="D36" s="21"/>
      <c r="E36" s="21"/>
      <c r="F36" s="21"/>
      <c r="G36" s="21"/>
      <c r="H36" s="21"/>
      <c r="I36" s="21"/>
      <c r="J36" s="21"/>
      <c r="K36" s="21"/>
      <c r="L36" s="13"/>
      <c r="M36" s="13"/>
      <c r="N36" s="13"/>
      <c r="O36" s="13"/>
      <c r="P36" s="15"/>
    </row>
    <row r="37" spans="1:16" s="38" customFormat="1" ht="40.5" customHeight="1">
      <c r="A37" s="2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</row>
    <row r="38" spans="1:16" s="38" customFormat="1" ht="40.5" customHeight="1">
      <c r="A38" s="2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1:16" s="38" customFormat="1" ht="40.5" customHeight="1">
      <c r="A39" s="2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1:16" s="38" customFormat="1" ht="42" customHeight="1">
      <c r="A40" s="22" t="s">
        <v>122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2:16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2:16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</row>
    <row r="43" spans="2:16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</row>
    <row r="44" spans="2:16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</row>
    <row r="45" spans="2:16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2:16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2:16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</row>
    <row r="49" spans="2:16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</row>
    <row r="50" spans="2:16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2:16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</row>
    <row r="52" spans="2:16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2:16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2:16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2:16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2:16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</row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</row>
    <row r="63" spans="2:1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2:1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</row>
    <row r="65" spans="2:1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2:1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</row>
    <row r="67" spans="2:1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2:1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</row>
    <row r="69" spans="2:1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2:1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2:1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2:1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</row>
    <row r="73" spans="2:1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</row>
    <row r="74" spans="2:1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</row>
    <row r="75" spans="2:1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2:1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</row>
    <row r="77" spans="2:1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2:1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</row>
    <row r="79" spans="2:1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2:1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2:1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2:1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</row>
    <row r="83" spans="2:1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2:1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2:1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</row>
    <row r="86" spans="2:1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</row>
    <row r="87" spans="2:1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2:1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</row>
    <row r="89" spans="2:1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2:1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</row>
    <row r="91" spans="2:1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</row>
    <row r="92" spans="2:1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</row>
    <row r="93" spans="2:1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</row>
    <row r="94" spans="2:1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</row>
    <row r="95" spans="2:1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</row>
    <row r="96" spans="2:1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</row>
    <row r="97" spans="2:1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</row>
    <row r="98" spans="2:1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</row>
    <row r="99" spans="2:1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</row>
    <row r="100" spans="2:1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</row>
    <row r="101" spans="2:1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2:1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</row>
    <row r="103" spans="2:1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</row>
    <row r="104" spans="2:1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</row>
    <row r="105" spans="2:1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2:1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</row>
    <row r="107" spans="2:1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</row>
    <row r="108" spans="2:1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</row>
    <row r="109" spans="2:1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</row>
    <row r="110" spans="2:1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</row>
    <row r="111" spans="2:1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</row>
    <row r="112" spans="2:1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</row>
    <row r="113" spans="2:1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</row>
    <row r="114" spans="2:1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</row>
    <row r="115" spans="2:1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</row>
    <row r="116" spans="2:1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</row>
    <row r="117" spans="2:1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</row>
    <row r="118" spans="2:1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</row>
    <row r="119" spans="2:1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</row>
    <row r="120" spans="2:1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</row>
    <row r="121" spans="2:1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</row>
    <row r="122" spans="2:1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</row>
    <row r="123" spans="2:1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</row>
    <row r="124" spans="2:1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</row>
    <row r="125" spans="2:1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</row>
    <row r="126" spans="2:1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</row>
    <row r="128" spans="2:1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</row>
    <row r="129" spans="2:1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</row>
    <row r="130" spans="2:1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</row>
    <row r="131" spans="2:1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</row>
    <row r="132" spans="2:1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</row>
    <row r="133" spans="2:1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</row>
    <row r="134" spans="2:1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</row>
    <row r="135" spans="2:1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</row>
    <row r="136" spans="2:1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</row>
    <row r="137" spans="2:1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</row>
    <row r="138" spans="2:1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</row>
    <row r="139" spans="2:1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</row>
    <row r="140" spans="2:1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</row>
    <row r="141" spans="2:1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</row>
    <row r="142" spans="2:1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</row>
    <row r="143" spans="2:1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5"/>
    </row>
    <row r="144" spans="2:1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5"/>
    </row>
    <row r="145" spans="2:1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5"/>
    </row>
    <row r="146" spans="2:1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2:1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2:1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5"/>
    </row>
    <row r="149" spans="2:1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5"/>
    </row>
    <row r="150" spans="2:1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5"/>
    </row>
    <row r="151" spans="2:1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5"/>
    </row>
    <row r="152" spans="2:1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5"/>
    </row>
    <row r="153" spans="2:1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5"/>
    </row>
    <row r="154" spans="2:1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5"/>
    </row>
    <row r="155" spans="2:1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5"/>
    </row>
    <row r="156" spans="2:1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5"/>
    </row>
    <row r="157" spans="2:1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5"/>
    </row>
    <row r="158" spans="2:1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2:1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5"/>
    </row>
    <row r="160" spans="2:1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5"/>
    </row>
    <row r="161" spans="2:1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5"/>
    </row>
    <row r="162" spans="2:1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5"/>
    </row>
    <row r="163" spans="2:1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5"/>
    </row>
    <row r="164" spans="2:1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5"/>
    </row>
    <row r="165" spans="2:1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5"/>
    </row>
    <row r="166" spans="2:1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5"/>
    </row>
    <row r="167" spans="2:1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5"/>
    </row>
    <row r="168" spans="2:1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5"/>
    </row>
    <row r="169" spans="2:1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5"/>
    </row>
    <row r="170" spans="2:1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5"/>
    </row>
    <row r="171" spans="2:1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5"/>
    </row>
    <row r="172" spans="2:1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5"/>
    </row>
    <row r="173" spans="2:1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5"/>
    </row>
    <row r="174" spans="2:1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5"/>
    </row>
    <row r="175" spans="2:1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5"/>
    </row>
    <row r="176" spans="2:1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5"/>
    </row>
    <row r="177" spans="2:1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5"/>
    </row>
    <row r="178" spans="2:1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5"/>
    </row>
    <row r="179" spans="2:16" ht="12.75">
      <c r="B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5"/>
    </row>
    <row r="180" ht="12.75">
      <c r="P180" s="15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F10:F13 F15:F28">
      <formula1>sex</formula1>
    </dataValidation>
    <dataValidation type="list" allowBlank="1" showInputMessage="1" showErrorMessage="1" sqref="I9:I28">
      <formula1>rf</formula1>
    </dataValidation>
    <dataValidation type="list" allowBlank="1" showInputMessage="1" showErrorMessage="1" sqref="K10:K28">
      <formula1>type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6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2016-11-23T03:28:08Z</cp:lastPrinted>
  <dcterms:created xsi:type="dcterms:W3CDTF">2011-01-26T13:35:26Z</dcterms:created>
  <dcterms:modified xsi:type="dcterms:W3CDTF">2019-10-25T12:51:22Z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